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20" windowHeight="11020"/>
  </bookViews>
  <sheets>
    <sheet name="Tribunal" sheetId="1" r:id="rId1"/>
  </sheets>
  <externalReferences>
    <externalReference r:id="rId2"/>
  </externalReferences>
  <definedNames>
    <definedName name="_xlnm.Print_Area" localSheetId="0">Tribunal!$A$1:$I$68</definedName>
  </definedNames>
  <calcPr calcId="145621"/>
</workbook>
</file>

<file path=xl/calcChain.xml><?xml version="1.0" encoding="utf-8"?>
<calcChain xmlns="http://schemas.openxmlformats.org/spreadsheetml/2006/main">
  <c r="A20" i="1" l="1"/>
  <c r="A21" i="1"/>
  <c r="A22" i="1"/>
  <c r="F24" i="1"/>
  <c r="H24" i="1" s="1"/>
  <c r="H25" i="1"/>
  <c r="H26" i="1"/>
  <c r="H27" i="1"/>
  <c r="H32" i="1"/>
  <c r="H33" i="1"/>
  <c r="H34" i="1"/>
  <c r="H35" i="1"/>
  <c r="F41" i="1"/>
  <c r="H41" i="1" s="1"/>
  <c r="H43" i="1" s="1"/>
  <c r="I52" i="1"/>
  <c r="F47" i="1"/>
  <c r="H47" i="1" l="1"/>
  <c r="H36" i="1"/>
  <c r="H28" i="1"/>
  <c r="H48" i="1" l="1"/>
  <c r="H49" i="1" s="1"/>
  <c r="I51" i="1" s="1"/>
  <c r="C59" i="1" l="1"/>
  <c r="I54" i="1"/>
  <c r="H55" i="1" l="1"/>
  <c r="H54" i="1"/>
  <c r="E55" i="1"/>
</calcChain>
</file>

<file path=xl/comments1.xml><?xml version="1.0" encoding="utf-8"?>
<comments xmlns="http://schemas.openxmlformats.org/spreadsheetml/2006/main">
  <authors>
    <author>UCM</author>
  </authors>
  <commentList>
    <comment ref="B12" authorId="0">
      <text>
        <r>
          <rPr>
            <b/>
            <sz val="8"/>
            <color indexed="81"/>
            <rFont val="Tahoma"/>
          </rPr>
          <t>UCM-SCAAE:</t>
        </r>
        <r>
          <rPr>
            <sz val="8"/>
            <color indexed="81"/>
            <rFont val="Tahoma"/>
          </rPr>
          <t xml:space="preserve">
Indique el centro gestor en Génesis</t>
        </r>
      </text>
    </comment>
  </commentList>
</comments>
</file>

<file path=xl/sharedStrings.xml><?xml version="1.0" encoding="utf-8"?>
<sst xmlns="http://schemas.openxmlformats.org/spreadsheetml/2006/main" count="77" uniqueCount="51">
  <si>
    <r>
      <t>PROTECCIÓN DE DATOS:</t>
    </r>
    <r>
      <rPr>
        <sz val="8.5"/>
        <rFont val="Arial"/>
        <family val="2"/>
      </rPr>
      <t xml:space="preserve"> los datos personales recogidos serán incorporados y tratados en el fichero “</t>
    </r>
    <r>
      <rPr>
        <sz val="8.5"/>
        <color indexed="63"/>
        <rFont val="Arial"/>
        <family val="2"/>
      </rPr>
      <t>Retribución Asistencia Tribunales  y Comisiones de Servicio</t>
    </r>
    <r>
      <rPr>
        <sz val="8.5"/>
        <rFont val="Arial"/>
        <family val="2"/>
      </rPr>
      <t>”, cuya finalidad es la gestión y abono de retribuciones por la asistencia a tribunales para cubrir plazas PDI / PAS; tesis doctorales de la UCM  y abono por Comisiones de Servicio realizadas por el personal. Cálculo de las cantidades a percibir y emisión de recibos. Se prevén cesiones a Mº de   Hacienda y AA.PP,  Bancos y Cajas de Ahorro. El órgano responsable del fichero es  la Gerencia General  y la dirección donde e/la interesado/a podrá ejercer los derechos de acceso, rectificación y oposición ante el mismo  es en: Archivo General y Protección de Datos, Avda. de Séneca, 2 , 28040, Madrid, que se informa en cumplimiento del artículo 5 de la Ley Orgánica 15/1999, de 13 de diciembre, de Protección de Datos de Carácter Personal</t>
    </r>
  </si>
  <si>
    <t>de</t>
  </si>
  <si>
    <t xml:space="preserve">Madrid, </t>
  </si>
  <si>
    <t xml:space="preserve">Fdo.: </t>
  </si>
  <si>
    <t>Fdo.:</t>
  </si>
  <si>
    <t>Anticipado (Subtotal F):</t>
  </si>
  <si>
    <t>El Presidente del Tribunal</t>
  </si>
  <si>
    <t>Gastos no abonados por el comisionado (Subtotal E):</t>
  </si>
  <si>
    <t>los términos autorizados,</t>
  </si>
  <si>
    <t>Importe total de la comisión (A+B+C+D):</t>
  </si>
  <si>
    <t>Realizada de conformidad en</t>
  </si>
  <si>
    <t>Subtotal D:</t>
  </si>
  <si>
    <t>=</t>
  </si>
  <si>
    <t>IRPF (2%)</t>
  </si>
  <si>
    <t>x</t>
  </si>
  <si>
    <t>Pres./Secr.</t>
  </si>
  <si>
    <t>En calidad de</t>
  </si>
  <si>
    <t>Categoría</t>
  </si>
  <si>
    <t>ASISTENCIAS</t>
  </si>
  <si>
    <t>Subtotal C:</t>
  </si>
  <si>
    <t>Varios:</t>
  </si>
  <si>
    <t>Km.:</t>
  </si>
  <si>
    <t>(automóvil)</t>
  </si>
  <si>
    <t>Vehículo propio</t>
  </si>
  <si>
    <t>Avión / tren / autocar</t>
  </si>
  <si>
    <t>Gestionadas a través de la agencia de viajes concertada por la UCM</t>
  </si>
  <si>
    <t>DIETAS DE TRANSPORTE</t>
  </si>
  <si>
    <t>Subtotal B:</t>
  </si>
  <si>
    <t>Extranjeras</t>
  </si>
  <si>
    <t>Nacionales</t>
  </si>
  <si>
    <t>DIETAS DE ALOJAMIENTO</t>
  </si>
  <si>
    <t>Subtotal A:</t>
  </si>
  <si>
    <t>Hora</t>
  </si>
  <si>
    <t>Fecha</t>
  </si>
  <si>
    <t>Localidad</t>
  </si>
  <si>
    <t>LLEGADA</t>
  </si>
  <si>
    <t>SALIDA</t>
  </si>
  <si>
    <t>DIETAS DE MANUTENCIÓN</t>
  </si>
  <si>
    <t>Grupo 2</t>
  </si>
  <si>
    <t>Grupo según RD:</t>
  </si>
  <si>
    <t>Doctorando/Plaza:</t>
  </si>
  <si>
    <t>Autorización nº:</t>
  </si>
  <si>
    <t>Centro gestor:</t>
  </si>
  <si>
    <t>N.R.P.:</t>
  </si>
  <si>
    <t>Univ. procedencia:</t>
  </si>
  <si>
    <t>D.N.I.:</t>
  </si>
  <si>
    <t>Cat. profesional:</t>
  </si>
  <si>
    <t>Nombre:</t>
  </si>
  <si>
    <t>Plazas personal docente</t>
  </si>
  <si>
    <t>Tipo de tribunal:</t>
  </si>
  <si>
    <t>Apellidos: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</si>
</sst>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 ;[Red]\-0.00\ "/>
    <numFmt numFmtId="165" formatCode="0.0"/>
  </numFmts>
  <fonts count="14" x14ac:knownFonts="1">
    <font>
      <sz val="10"/>
      <name val="Arial"/>
    </font>
    <font>
      <b/>
      <sz val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6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i/>
      <u/>
      <sz val="11"/>
      <name val="Times New Roman"/>
      <family val="1"/>
    </font>
    <font>
      <b/>
      <sz val="11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8"/>
      <color indexed="81"/>
      <name val="Tahoma"/>
    </font>
    <font>
      <sz val="8"/>
      <color indexed="81"/>
      <name val="Tahoma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Protection="1"/>
    <xf numFmtId="0" fontId="1" fillId="0" borderId="0" xfId="0" applyFont="1" applyAlignment="1" applyProtection="1">
      <alignment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right"/>
    </xf>
    <xf numFmtId="0" fontId="0" fillId="0" borderId="4" xfId="0" applyBorder="1" applyProtection="1"/>
    <xf numFmtId="0" fontId="0" fillId="0" borderId="0" xfId="0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right"/>
    </xf>
    <xf numFmtId="0" fontId="0" fillId="0" borderId="4" xfId="0" applyBorder="1" applyAlignment="1" applyProtection="1">
      <alignment horizontal="right"/>
    </xf>
    <xf numFmtId="0" fontId="0" fillId="0" borderId="0" xfId="0" applyFill="1" applyBorder="1" applyAlignment="1" applyProtection="1">
      <alignment horizontal="right"/>
    </xf>
    <xf numFmtId="164" fontId="0" fillId="0" borderId="4" xfId="0" applyNumberFormat="1" applyBorder="1" applyProtection="1"/>
    <xf numFmtId="164" fontId="0" fillId="2" borderId="4" xfId="0" applyNumberFormat="1" applyFill="1" applyBorder="1" applyProtection="1">
      <protection locked="0"/>
    </xf>
    <xf numFmtId="164" fontId="0" fillId="0" borderId="6" xfId="0" applyNumberFormat="1" applyBorder="1" applyProtection="1"/>
    <xf numFmtId="0" fontId="0" fillId="0" borderId="7" xfId="0" applyBorder="1" applyAlignment="1" applyProtection="1">
      <alignment horizontal="right"/>
    </xf>
    <xf numFmtId="0" fontId="0" fillId="0" borderId="7" xfId="0" applyBorder="1" applyProtection="1"/>
    <xf numFmtId="0" fontId="0" fillId="0" borderId="8" xfId="0" applyBorder="1" applyProtection="1"/>
    <xf numFmtId="164" fontId="0" fillId="0" borderId="0" xfId="0" applyNumberFormat="1" applyFill="1" applyProtection="1"/>
    <xf numFmtId="0" fontId="0" fillId="0" borderId="0" xfId="0" applyAlignment="1" applyProtection="1">
      <alignment horizontal="right"/>
    </xf>
    <xf numFmtId="0" fontId="0" fillId="0" borderId="0" xfId="0" quotePrefix="1" applyAlignment="1" applyProtection="1">
      <alignment horizontal="center"/>
    </xf>
    <xf numFmtId="164" fontId="0" fillId="0" borderId="9" xfId="0" applyNumberFormat="1" applyFill="1" applyBorder="1" applyProtection="1"/>
    <xf numFmtId="0" fontId="0" fillId="0" borderId="9" xfId="0" applyFill="1" applyBorder="1" applyAlignment="1" applyProtection="1">
      <alignment horizontal="center"/>
    </xf>
    <xf numFmtId="165" fontId="0" fillId="0" borderId="9" xfId="0" applyNumberFormat="1" applyFill="1" applyBorder="1" applyProtection="1"/>
    <xf numFmtId="0" fontId="5" fillId="0" borderId="0" xfId="0" applyFont="1" applyBorder="1" applyProtection="1"/>
    <xf numFmtId="0" fontId="0" fillId="0" borderId="0" xfId="0" applyAlignment="1" applyProtection="1">
      <alignment horizontal="center"/>
    </xf>
    <xf numFmtId="165" fontId="0" fillId="2" borderId="0" xfId="0" applyNumberFormat="1" applyFill="1" applyProtection="1">
      <protection locked="0"/>
    </xf>
    <xf numFmtId="0" fontId="0" fillId="2" borderId="0" xfId="0" applyFill="1" applyBorder="1" applyProtection="1"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0" fontId="0" fillId="0" borderId="2" xfId="0" applyBorder="1" applyProtection="1"/>
    <xf numFmtId="0" fontId="5" fillId="0" borderId="2" xfId="0" applyFont="1" applyBorder="1" applyProtection="1"/>
    <xf numFmtId="164" fontId="0" fillId="0" borderId="0" xfId="0" applyNumberFormat="1" applyProtection="1"/>
    <xf numFmtId="164" fontId="0" fillId="2" borderId="0" xfId="0" applyNumberFormat="1" applyFill="1" applyProtection="1">
      <protection locked="0"/>
    </xf>
    <xf numFmtId="0" fontId="0" fillId="0" borderId="9" xfId="0" quotePrefix="1" applyFill="1" applyBorder="1" applyAlignment="1" applyProtection="1">
      <alignment horizontal="center"/>
    </xf>
    <xf numFmtId="0" fontId="0" fillId="2" borderId="0" xfId="0" applyFill="1" applyAlignment="1" applyProtection="1">
      <alignment horizontal="center"/>
      <protection locked="0"/>
    </xf>
    <xf numFmtId="0" fontId="0" fillId="0" borderId="9" xfId="0" applyBorder="1" applyProtection="1"/>
    <xf numFmtId="164" fontId="0" fillId="0" borderId="2" xfId="0" applyNumberFormat="1" applyFill="1" applyBorder="1" applyProtection="1"/>
    <xf numFmtId="0" fontId="0" fillId="0" borderId="2" xfId="0" applyBorder="1" applyAlignment="1" applyProtection="1">
      <alignment horizontal="right"/>
    </xf>
    <xf numFmtId="0" fontId="6" fillId="0" borderId="0" xfId="0" applyFont="1" applyProtection="1"/>
    <xf numFmtId="0" fontId="0" fillId="2" borderId="10" xfId="0" applyFill="1" applyBorder="1" applyAlignment="1" applyProtection="1">
      <alignment horizontal="center"/>
      <protection locked="0"/>
    </xf>
    <xf numFmtId="14" fontId="0" fillId="2" borderId="10" xfId="0" applyNumberFormat="1" applyFill="1" applyBorder="1" applyAlignment="1" applyProtection="1">
      <alignment horizontal="center"/>
      <protection locked="0"/>
    </xf>
    <xf numFmtId="20" fontId="0" fillId="2" borderId="10" xfId="0" applyNumberForma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</xf>
    <xf numFmtId="0" fontId="5" fillId="0" borderId="2" xfId="0" applyFont="1" applyBorder="1" applyAlignment="1" applyProtection="1">
      <alignment horizontal="left"/>
    </xf>
    <xf numFmtId="0" fontId="0" fillId="0" borderId="0" xfId="0" applyFill="1" applyProtection="1"/>
    <xf numFmtId="0" fontId="7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>
      <alignment horizontal="right"/>
    </xf>
    <xf numFmtId="0" fontId="10" fillId="0" borderId="0" xfId="0" applyFont="1" applyAlignment="1" applyProtection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lef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justify" vertical="top" wrapText="1"/>
    </xf>
    <xf numFmtId="0" fontId="0" fillId="0" borderId="12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953375" cy="1169670"/>
    <xdr:pic>
      <xdr:nvPicPr>
        <xdr:cNvPr id="2" name="Picture 19" descr="CabeceraFormulari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53375" cy="1169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28575</xdr:colOff>
      <xdr:row>3</xdr:row>
      <xdr:rowOff>123825</xdr:rowOff>
    </xdr:from>
    <xdr:ext cx="2362201" cy="505267"/>
    <xdr:sp macro="" textlink="">
      <xdr:nvSpPr>
        <xdr:cNvPr id="3" name="2 CuadroTexto"/>
        <xdr:cNvSpPr txBox="1"/>
      </xdr:nvSpPr>
      <xdr:spPr>
        <a:xfrm>
          <a:off x="3838575" y="609600"/>
          <a:ext cx="2362201" cy="5052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ES" sz="1400">
              <a:latin typeface="Arial" panose="020B0604020202020204" pitchFamily="34" charset="0"/>
              <a:cs typeface="Arial" panose="020B0604020202020204" pitchFamily="34" charset="0"/>
            </a:rPr>
            <a:t>Liquidación por</a:t>
          </a:r>
          <a:br>
            <a:rPr lang="es-ES" sz="140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ES" sz="1400">
              <a:latin typeface="Arial" panose="020B0604020202020204" pitchFamily="34" charset="0"/>
              <a:cs typeface="Arial" panose="020B0604020202020204" pitchFamily="34" charset="0"/>
            </a:rPr>
            <a:t>participación en tribunal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arciar/Downloads/frm_comisiones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. Servicios"/>
      <sheetName val="Valores"/>
    </sheetNames>
    <sheetDataSet>
      <sheetData sheetId="0"/>
      <sheetData sheetId="1">
        <row r="9">
          <cell r="C9">
            <v>999.99</v>
          </cell>
          <cell r="D9">
            <v>53.34</v>
          </cell>
        </row>
        <row r="10">
          <cell r="C10">
            <v>65.97</v>
          </cell>
          <cell r="D10">
            <v>37.4</v>
          </cell>
        </row>
        <row r="11">
          <cell r="C11">
            <v>48.92</v>
          </cell>
          <cell r="D11">
            <v>28.21</v>
          </cell>
        </row>
        <row r="23">
          <cell r="C23">
            <v>0.19</v>
          </cell>
          <cell r="D23">
            <v>0.08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4:O72"/>
  <sheetViews>
    <sheetView tabSelected="1" zoomScale="125" zoomScaleNormal="125" workbookViewId="0"/>
  </sheetViews>
  <sheetFormatPr baseColWidth="10" defaultColWidth="11.453125" defaultRowHeight="12.5" x14ac:dyDescent="0.25"/>
  <cols>
    <col min="1" max="1" width="20.1796875" style="1" customWidth="1"/>
    <col min="2" max="2" width="12.26953125" style="1" customWidth="1"/>
    <col min="3" max="3" width="12" style="1" customWidth="1"/>
    <col min="4" max="7" width="12.26953125" style="1" customWidth="1"/>
    <col min="8" max="9" width="13" style="1" customWidth="1"/>
    <col min="10" max="16384" width="11.453125" style="1"/>
  </cols>
  <sheetData>
    <row r="4" spans="1:15" ht="18" x14ac:dyDescent="0.4">
      <c r="C4" s="74"/>
      <c r="D4" s="74"/>
      <c r="E4" s="74"/>
      <c r="F4" s="74"/>
      <c r="G4" s="74"/>
    </row>
    <row r="7" spans="1:15" ht="20" x14ac:dyDescent="0.4">
      <c r="A7" s="49"/>
    </row>
    <row r="8" spans="1:15" s="46" customFormat="1" ht="14" x14ac:dyDescent="0.3">
      <c r="A8" s="48" t="s">
        <v>50</v>
      </c>
      <c r="B8" s="52"/>
      <c r="C8" s="52"/>
      <c r="D8" s="52"/>
      <c r="E8" s="52"/>
      <c r="G8" s="48" t="s">
        <v>49</v>
      </c>
      <c r="H8" s="53" t="s">
        <v>48</v>
      </c>
      <c r="I8" s="53"/>
    </row>
    <row r="9" spans="1:15" s="46" customFormat="1" ht="14" x14ac:dyDescent="0.3">
      <c r="A9" s="48" t="s">
        <v>47</v>
      </c>
      <c r="B9" s="52"/>
      <c r="C9" s="52"/>
      <c r="D9" s="52"/>
      <c r="E9" s="52"/>
    </row>
    <row r="10" spans="1:15" s="46" customFormat="1" ht="14" x14ac:dyDescent="0.3">
      <c r="A10" s="48" t="s">
        <v>46</v>
      </c>
      <c r="B10" s="52"/>
      <c r="C10" s="52"/>
      <c r="D10" s="52"/>
      <c r="E10" s="52"/>
      <c r="G10" s="48" t="s">
        <v>45</v>
      </c>
      <c r="H10" s="52"/>
      <c r="I10" s="52"/>
    </row>
    <row r="11" spans="1:15" s="46" customFormat="1" ht="14" x14ac:dyDescent="0.3">
      <c r="A11" s="48" t="s">
        <v>44</v>
      </c>
      <c r="B11" s="52"/>
      <c r="C11" s="52"/>
      <c r="D11" s="52"/>
      <c r="E11" s="52"/>
      <c r="G11" s="48" t="s">
        <v>43</v>
      </c>
      <c r="H11" s="52"/>
      <c r="I11" s="52"/>
    </row>
    <row r="12" spans="1:15" s="46" customFormat="1" ht="14" x14ac:dyDescent="0.3">
      <c r="A12" s="48" t="s">
        <v>42</v>
      </c>
      <c r="B12" s="52"/>
      <c r="C12" s="52"/>
      <c r="D12" s="52"/>
      <c r="E12" s="52"/>
      <c r="F12" s="48"/>
      <c r="G12" s="48" t="s">
        <v>41</v>
      </c>
      <c r="H12" s="52"/>
      <c r="I12" s="52"/>
    </row>
    <row r="13" spans="1:15" s="46" customFormat="1" ht="12.75" customHeight="1" x14ac:dyDescent="0.3">
      <c r="A13" s="48" t="s">
        <v>40</v>
      </c>
      <c r="B13" s="52"/>
      <c r="C13" s="52"/>
      <c r="D13" s="52"/>
      <c r="E13" s="52"/>
      <c r="F13" s="48"/>
      <c r="G13" s="48" t="s">
        <v>39</v>
      </c>
      <c r="H13" s="53" t="s">
        <v>38</v>
      </c>
      <c r="I13" s="53"/>
      <c r="K13" s="47"/>
      <c r="L13" s="47"/>
      <c r="M13" s="47"/>
      <c r="N13" s="47"/>
      <c r="O13" s="47"/>
    </row>
    <row r="14" spans="1:15" x14ac:dyDescent="0.25">
      <c r="H14" s="45"/>
    </row>
    <row r="15" spans="1:15" ht="13" x14ac:dyDescent="0.3">
      <c r="A15" s="44" t="s">
        <v>37</v>
      </c>
      <c r="B15" s="30"/>
      <c r="C15" s="30"/>
      <c r="D15" s="30"/>
      <c r="E15" s="30"/>
      <c r="F15" s="30"/>
      <c r="G15" s="30"/>
      <c r="H15" s="30"/>
      <c r="I15" s="30"/>
    </row>
    <row r="17" spans="1:9" x14ac:dyDescent="0.25">
      <c r="A17" s="54" t="s">
        <v>36</v>
      </c>
      <c r="B17" s="55"/>
      <c r="C17" s="55"/>
      <c r="D17" s="56"/>
      <c r="E17" s="63" t="s">
        <v>35</v>
      </c>
      <c r="F17" s="63"/>
      <c r="G17" s="63"/>
      <c r="H17" s="63"/>
      <c r="I17" s="63"/>
    </row>
    <row r="18" spans="1:9" x14ac:dyDescent="0.25">
      <c r="A18" s="54" t="s">
        <v>34</v>
      </c>
      <c r="B18" s="56"/>
      <c r="C18" s="43" t="s">
        <v>33</v>
      </c>
      <c r="D18" s="43" t="s">
        <v>32</v>
      </c>
      <c r="E18" s="57" t="s">
        <v>34</v>
      </c>
      <c r="F18" s="58"/>
      <c r="G18" s="59"/>
      <c r="H18" s="43" t="s">
        <v>33</v>
      </c>
      <c r="I18" s="43" t="s">
        <v>32</v>
      </c>
    </row>
    <row r="19" spans="1:9" x14ac:dyDescent="0.25">
      <c r="A19" s="50"/>
      <c r="B19" s="51"/>
      <c r="C19" s="41"/>
      <c r="D19" s="42"/>
      <c r="E19" s="64"/>
      <c r="F19" s="64"/>
      <c r="G19" s="64"/>
      <c r="H19" s="41"/>
      <c r="I19" s="42"/>
    </row>
    <row r="20" spans="1:9" x14ac:dyDescent="0.25">
      <c r="A20" s="66" t="str">
        <f>IF(C20&lt;&gt;"",E19,"")</f>
        <v/>
      </c>
      <c r="B20" s="67"/>
      <c r="C20" s="41"/>
      <c r="D20" s="40"/>
      <c r="E20" s="64"/>
      <c r="F20" s="64"/>
      <c r="G20" s="64"/>
      <c r="H20" s="40"/>
      <c r="I20" s="40"/>
    </row>
    <row r="21" spans="1:9" x14ac:dyDescent="0.25">
      <c r="A21" s="66" t="str">
        <f>IF(C21&lt;&gt;"",E20,"")</f>
        <v/>
      </c>
      <c r="B21" s="67"/>
      <c r="C21" s="40"/>
      <c r="D21" s="40"/>
      <c r="E21" s="64"/>
      <c r="F21" s="64"/>
      <c r="G21" s="64"/>
      <c r="H21" s="40"/>
      <c r="I21" s="40"/>
    </row>
    <row r="22" spans="1:9" x14ac:dyDescent="0.25">
      <c r="A22" s="66" t="str">
        <f>IF(C22&lt;&gt;"",E21,"")</f>
        <v/>
      </c>
      <c r="B22" s="67"/>
      <c r="C22" s="40"/>
      <c r="D22" s="40"/>
      <c r="E22" s="64"/>
      <c r="F22" s="64"/>
      <c r="G22" s="64"/>
      <c r="H22" s="40"/>
      <c r="I22" s="40"/>
    </row>
    <row r="24" spans="1:9" x14ac:dyDescent="0.25">
      <c r="A24" s="39"/>
      <c r="C24" s="1" t="s">
        <v>29</v>
      </c>
      <c r="D24" s="27"/>
      <c r="E24" s="26" t="s">
        <v>14</v>
      </c>
      <c r="F24" s="19">
        <f>IF(H13="Grupo 1",[1]Valores!D9,IF(H13="Grupo 2",[1]Valores!D10,[1]Valores!D11))</f>
        <v>37.4</v>
      </c>
      <c r="G24" s="21" t="s">
        <v>12</v>
      </c>
      <c r="H24" s="19">
        <f>D24*F24</f>
        <v>0</v>
      </c>
    </row>
    <row r="25" spans="1:9" x14ac:dyDescent="0.25">
      <c r="C25" s="1" t="s">
        <v>28</v>
      </c>
      <c r="D25" s="27"/>
      <c r="E25" s="26" t="s">
        <v>14</v>
      </c>
      <c r="F25" s="33"/>
      <c r="G25" s="21" t="s">
        <v>12</v>
      </c>
      <c r="H25" s="19">
        <f>D25*F25</f>
        <v>0</v>
      </c>
    </row>
    <row r="26" spans="1:9" x14ac:dyDescent="0.25">
      <c r="D26" s="27"/>
      <c r="E26" s="26" t="s">
        <v>14</v>
      </c>
      <c r="F26" s="33"/>
      <c r="G26" s="21" t="s">
        <v>12</v>
      </c>
      <c r="H26" s="19">
        <f>D26*F26</f>
        <v>0</v>
      </c>
    </row>
    <row r="27" spans="1:9" x14ac:dyDescent="0.25">
      <c r="D27" s="27"/>
      <c r="E27" s="26" t="s">
        <v>14</v>
      </c>
      <c r="F27" s="33"/>
      <c r="G27" s="21" t="s">
        <v>12</v>
      </c>
      <c r="H27" s="19">
        <f>D27*F27</f>
        <v>0</v>
      </c>
    </row>
    <row r="28" spans="1:9" x14ac:dyDescent="0.25">
      <c r="G28" s="20" t="s">
        <v>31</v>
      </c>
      <c r="H28" s="19">
        <f>SUM(H24:H27)</f>
        <v>0</v>
      </c>
    </row>
    <row r="29" spans="1:9" ht="13" x14ac:dyDescent="0.3">
      <c r="A29" s="31" t="s">
        <v>30</v>
      </c>
      <c r="B29" s="30"/>
      <c r="C29" s="30"/>
      <c r="D29" s="30"/>
      <c r="E29" s="30"/>
      <c r="F29" s="30"/>
      <c r="G29" s="30"/>
      <c r="H29" s="30"/>
      <c r="I29" s="30"/>
    </row>
    <row r="31" spans="1:9" x14ac:dyDescent="0.25">
      <c r="C31" s="1" t="s">
        <v>25</v>
      </c>
      <c r="H31" s="33"/>
    </row>
    <row r="32" spans="1:9" x14ac:dyDescent="0.25">
      <c r="C32" s="1" t="s">
        <v>29</v>
      </c>
      <c r="D32" s="27"/>
      <c r="E32" s="26" t="s">
        <v>14</v>
      </c>
      <c r="F32" s="33"/>
      <c r="G32" s="21" t="s">
        <v>12</v>
      </c>
      <c r="H32" s="19">
        <f>D32*IF(F32&lt;IF(H13="Grupo 1",[1]Valores!C9,IF(H13="Grupo 2",[1]Valores!C10,[1]Valores!C11)),F32,IF(H13="Grupo 1",[1]Valores!C9,IF(H13="Grupo 2",[1]Valores!C10,[1]Valores!C11)))</f>
        <v>0</v>
      </c>
    </row>
    <row r="33" spans="1:9" x14ac:dyDescent="0.25">
      <c r="C33" s="1" t="s">
        <v>28</v>
      </c>
      <c r="D33" s="27"/>
      <c r="E33" s="26" t="s">
        <v>14</v>
      </c>
      <c r="F33" s="33"/>
      <c r="G33" s="21" t="s">
        <v>12</v>
      </c>
      <c r="H33" s="19">
        <f>D33*F33</f>
        <v>0</v>
      </c>
    </row>
    <row r="34" spans="1:9" x14ac:dyDescent="0.25">
      <c r="D34" s="27"/>
      <c r="E34" s="26" t="s">
        <v>14</v>
      </c>
      <c r="F34" s="33"/>
      <c r="G34" s="21" t="s">
        <v>12</v>
      </c>
      <c r="H34" s="19">
        <f>D34*F34</f>
        <v>0</v>
      </c>
    </row>
    <row r="35" spans="1:9" x14ac:dyDescent="0.25">
      <c r="D35" s="27"/>
      <c r="E35" s="26" t="s">
        <v>14</v>
      </c>
      <c r="F35" s="33"/>
      <c r="G35" s="21" t="s">
        <v>12</v>
      </c>
      <c r="H35" s="19">
        <f>D35*F35</f>
        <v>0</v>
      </c>
    </row>
    <row r="36" spans="1:9" x14ac:dyDescent="0.25">
      <c r="G36" s="20" t="s">
        <v>27</v>
      </c>
      <c r="H36" s="19">
        <f>SUM(H31:H35)</f>
        <v>0</v>
      </c>
    </row>
    <row r="37" spans="1:9" ht="13" x14ac:dyDescent="0.3">
      <c r="A37" s="31" t="s">
        <v>26</v>
      </c>
      <c r="B37" s="30"/>
      <c r="C37" s="30"/>
      <c r="D37" s="30"/>
      <c r="E37" s="30"/>
      <c r="F37" s="30"/>
      <c r="G37" s="38"/>
      <c r="H37" s="37"/>
      <c r="I37" s="30"/>
    </row>
    <row r="39" spans="1:9" x14ac:dyDescent="0.25">
      <c r="C39" s="1" t="s">
        <v>25</v>
      </c>
      <c r="H39" s="33"/>
    </row>
    <row r="40" spans="1:9" x14ac:dyDescent="0.25">
      <c r="C40" s="20" t="s">
        <v>24</v>
      </c>
      <c r="D40" s="36"/>
      <c r="E40" s="36"/>
      <c r="F40" s="36"/>
      <c r="G40" s="36"/>
      <c r="H40" s="33"/>
    </row>
    <row r="41" spans="1:9" x14ac:dyDescent="0.25">
      <c r="A41" s="1" t="s">
        <v>23</v>
      </c>
      <c r="B41" s="35" t="s">
        <v>22</v>
      </c>
      <c r="C41" s="20" t="s">
        <v>21</v>
      </c>
      <c r="D41" s="27"/>
      <c r="E41" s="26" t="s">
        <v>14</v>
      </c>
      <c r="F41" s="19">
        <f>IF(B41="(automóvil)",[1]Valores!C23,[1]Valores!D23)</f>
        <v>0.19</v>
      </c>
      <c r="G41" s="21" t="s">
        <v>12</v>
      </c>
      <c r="H41" s="19">
        <f>D41*F41</f>
        <v>0</v>
      </c>
    </row>
    <row r="42" spans="1:9" x14ac:dyDescent="0.25">
      <c r="C42" s="20" t="s">
        <v>20</v>
      </c>
      <c r="D42" s="24"/>
      <c r="E42" s="23"/>
      <c r="F42" s="22"/>
      <c r="G42" s="34"/>
      <c r="H42" s="33"/>
    </row>
    <row r="43" spans="1:9" x14ac:dyDescent="0.25">
      <c r="G43" s="20" t="s">
        <v>19</v>
      </c>
      <c r="H43" s="32">
        <f>SUM(H39:H42)</f>
        <v>0</v>
      </c>
    </row>
    <row r="44" spans="1:9" ht="13" x14ac:dyDescent="0.3">
      <c r="A44" s="31" t="s">
        <v>18</v>
      </c>
      <c r="B44" s="30"/>
      <c r="C44" s="30"/>
      <c r="D44" s="30"/>
      <c r="E44" s="30"/>
      <c r="F44" s="30"/>
      <c r="G44" s="30"/>
      <c r="H44" s="30"/>
      <c r="I44" s="30"/>
    </row>
    <row r="45" spans="1:9" ht="13" x14ac:dyDescent="0.3">
      <c r="A45" s="25"/>
      <c r="B45" s="8"/>
      <c r="C45" s="8"/>
      <c r="D45" s="8"/>
      <c r="E45" s="8"/>
      <c r="F45" s="8"/>
      <c r="G45" s="8"/>
      <c r="H45" s="8"/>
    </row>
    <row r="46" spans="1:9" ht="13" x14ac:dyDescent="0.3">
      <c r="A46" s="25" t="s">
        <v>17</v>
      </c>
      <c r="B46" s="25" t="s">
        <v>16</v>
      </c>
      <c r="C46" s="8"/>
      <c r="D46" s="8"/>
      <c r="E46" s="8"/>
      <c r="F46" s="8"/>
      <c r="G46" s="8"/>
      <c r="H46" s="8"/>
    </row>
    <row r="47" spans="1:9" ht="13" x14ac:dyDescent="0.3">
      <c r="A47" s="29">
        <v>2</v>
      </c>
      <c r="B47" s="28" t="s">
        <v>15</v>
      </c>
      <c r="C47" s="8"/>
      <c r="D47" s="27">
        <v>0</v>
      </c>
      <c r="E47" s="26" t="s">
        <v>14</v>
      </c>
      <c r="F47" s="19" t="e">
        <f ca="1">D47*INDIRECT(ADDRESS(CHOOSE(A47,16,17,18),IF(B47="Pres./Secr.",3,4),1,1,"Valores"))</f>
        <v>#REF!</v>
      </c>
      <c r="G47" s="21" t="s">
        <v>12</v>
      </c>
      <c r="H47" s="19" t="e">
        <f ca="1">D47*F47</f>
        <v>#REF!</v>
      </c>
    </row>
    <row r="48" spans="1:9" ht="13" x14ac:dyDescent="0.3">
      <c r="A48" s="25"/>
      <c r="B48" s="8"/>
      <c r="C48" s="8" t="s">
        <v>13</v>
      </c>
      <c r="D48" s="24"/>
      <c r="E48" s="23"/>
      <c r="F48" s="22"/>
      <c r="G48" s="21" t="s">
        <v>12</v>
      </c>
      <c r="H48" s="19" t="e">
        <f ca="1">H47*0.15</f>
        <v>#REF!</v>
      </c>
    </row>
    <row r="49" spans="1:9" x14ac:dyDescent="0.25">
      <c r="G49" s="20" t="s">
        <v>11</v>
      </c>
      <c r="H49" s="19" t="e">
        <f ca="1">H47-H48</f>
        <v>#REF!</v>
      </c>
    </row>
    <row r="50" spans="1:9" x14ac:dyDescent="0.25">
      <c r="G50" s="8"/>
      <c r="H50" s="8"/>
    </row>
    <row r="51" spans="1:9" x14ac:dyDescent="0.25">
      <c r="A51" s="57" t="s">
        <v>10</v>
      </c>
      <c r="B51" s="58"/>
      <c r="C51" s="59"/>
      <c r="D51" s="18"/>
      <c r="E51" s="17"/>
      <c r="F51" s="17"/>
      <c r="G51" s="17"/>
      <c r="H51" s="16" t="s">
        <v>9</v>
      </c>
      <c r="I51" s="15" t="e">
        <f ca="1">H28+H36+H43+H49</f>
        <v>#REF!</v>
      </c>
    </row>
    <row r="52" spans="1:9" x14ac:dyDescent="0.25">
      <c r="A52" s="60" t="s">
        <v>8</v>
      </c>
      <c r="B52" s="61"/>
      <c r="C52" s="62"/>
      <c r="D52" s="9"/>
      <c r="E52" s="8"/>
      <c r="F52" s="8"/>
      <c r="G52" s="8"/>
      <c r="H52" s="12" t="s">
        <v>7</v>
      </c>
      <c r="I52" s="14">
        <f>H31+H39</f>
        <v>0</v>
      </c>
    </row>
    <row r="53" spans="1:9" x14ac:dyDescent="0.25">
      <c r="A53" s="73" t="s">
        <v>6</v>
      </c>
      <c r="B53" s="71"/>
      <c r="C53" s="72"/>
      <c r="D53" s="9"/>
      <c r="E53" s="8"/>
      <c r="F53" s="8"/>
      <c r="G53" s="8"/>
      <c r="H53" s="10" t="s">
        <v>5</v>
      </c>
      <c r="I53" s="14"/>
    </row>
    <row r="54" spans="1:9" x14ac:dyDescent="0.25">
      <c r="A54" s="9"/>
      <c r="B54" s="8"/>
      <c r="C54" s="7"/>
      <c r="D54" s="9"/>
      <c r="E54" s="8"/>
      <c r="F54" s="8"/>
      <c r="G54" s="8"/>
      <c r="H54" s="10" t="e">
        <f ca="1">CONCATENATE("Total a ",IF(I54&lt;0,"reintegrar","percibir")," (A+B+C+D-E-F):")</f>
        <v>#REF!</v>
      </c>
      <c r="I54" s="13" t="e">
        <f ca="1">I51-I52-I53</f>
        <v>#REF!</v>
      </c>
    </row>
    <row r="55" spans="1:9" x14ac:dyDescent="0.25">
      <c r="A55" s="9"/>
      <c r="B55" s="8"/>
      <c r="C55" s="7"/>
      <c r="D55" s="9"/>
      <c r="E55" s="8" t="e">
        <f ca="1">IF(I54&lt;0,"Recibí reintegro,","")</f>
        <v>#REF!</v>
      </c>
      <c r="F55" s="8"/>
      <c r="G55" s="8"/>
      <c r="H55" s="10" t="e">
        <f ca="1">CONCATENATE("Conforme",IF(I54&lt;0,""," y recibido"),",")</f>
        <v>#REF!</v>
      </c>
      <c r="I55" s="7"/>
    </row>
    <row r="56" spans="1:9" x14ac:dyDescent="0.25">
      <c r="A56" s="9"/>
      <c r="B56" s="8"/>
      <c r="C56" s="7"/>
      <c r="D56" s="9"/>
      <c r="E56" s="8"/>
      <c r="F56" s="8"/>
      <c r="G56" s="8"/>
      <c r="H56" s="12"/>
      <c r="I56" s="7"/>
    </row>
    <row r="57" spans="1:9" x14ac:dyDescent="0.25">
      <c r="A57" s="9"/>
      <c r="B57" s="8"/>
      <c r="C57" s="7"/>
      <c r="D57" s="9"/>
      <c r="E57" s="8"/>
      <c r="F57" s="8"/>
      <c r="G57" s="8"/>
      <c r="H57" s="12"/>
      <c r="I57" s="7"/>
    </row>
    <row r="58" spans="1:9" x14ac:dyDescent="0.25">
      <c r="A58" s="9"/>
      <c r="B58" s="8"/>
      <c r="C58" s="7"/>
      <c r="D58" s="9"/>
      <c r="E58" s="8"/>
      <c r="F58" s="8"/>
      <c r="G58" s="8"/>
      <c r="H58" s="8"/>
      <c r="I58" s="7"/>
    </row>
    <row r="59" spans="1:9" x14ac:dyDescent="0.25">
      <c r="A59" s="9"/>
      <c r="B59" s="8"/>
      <c r="C59" s="11" t="e">
        <f ca="1">IF((I51-I52-I53)&lt;0,"Fdo.:","")</f>
        <v>#REF!</v>
      </c>
      <c r="D59" s="9"/>
      <c r="E59" s="71"/>
      <c r="F59" s="71"/>
      <c r="G59" s="10" t="s">
        <v>4</v>
      </c>
      <c r="H59" s="71"/>
      <c r="I59" s="72"/>
    </row>
    <row r="60" spans="1:9" x14ac:dyDescent="0.25">
      <c r="A60" s="9"/>
      <c r="B60" s="8"/>
      <c r="C60" s="7"/>
      <c r="D60" s="9"/>
      <c r="E60" s="8"/>
      <c r="F60" s="8"/>
      <c r="G60" s="8"/>
      <c r="H60" s="8"/>
      <c r="I60" s="7"/>
    </row>
    <row r="61" spans="1:9" x14ac:dyDescent="0.25">
      <c r="A61" s="68" t="s">
        <v>3</v>
      </c>
      <c r="B61" s="69"/>
      <c r="C61" s="70"/>
      <c r="D61" s="6" t="s">
        <v>2</v>
      </c>
      <c r="E61" s="5"/>
      <c r="F61" s="4" t="s">
        <v>1</v>
      </c>
      <c r="G61" s="5"/>
      <c r="H61" s="4" t="s">
        <v>1</v>
      </c>
      <c r="I61" s="3"/>
    </row>
    <row r="63" spans="1:9" ht="12.75" customHeight="1" x14ac:dyDescent="0.25">
      <c r="A63" s="65" t="s">
        <v>0</v>
      </c>
      <c r="B63" s="65"/>
      <c r="C63" s="65"/>
      <c r="D63" s="65"/>
      <c r="E63" s="65"/>
      <c r="F63" s="65"/>
      <c r="G63" s="65"/>
      <c r="H63" s="65"/>
      <c r="I63" s="65"/>
    </row>
    <row r="64" spans="1:9" x14ac:dyDescent="0.25">
      <c r="A64" s="65"/>
      <c r="B64" s="65"/>
      <c r="C64" s="65"/>
      <c r="D64" s="65"/>
      <c r="E64" s="65"/>
      <c r="F64" s="65"/>
      <c r="G64" s="65"/>
      <c r="H64" s="65"/>
      <c r="I64" s="65"/>
    </row>
    <row r="65" spans="1:9" x14ac:dyDescent="0.25">
      <c r="A65" s="65"/>
      <c r="B65" s="65"/>
      <c r="C65" s="65"/>
      <c r="D65" s="65"/>
      <c r="E65" s="65"/>
      <c r="F65" s="65"/>
      <c r="G65" s="65"/>
      <c r="H65" s="65"/>
      <c r="I65" s="65"/>
    </row>
    <row r="66" spans="1:9" x14ac:dyDescent="0.25">
      <c r="A66" s="65"/>
      <c r="B66" s="65"/>
      <c r="C66" s="65"/>
      <c r="D66" s="65"/>
      <c r="E66" s="65"/>
      <c r="F66" s="65"/>
      <c r="G66" s="65"/>
      <c r="H66" s="65"/>
      <c r="I66" s="65"/>
    </row>
    <row r="67" spans="1:9" x14ac:dyDescent="0.25">
      <c r="A67" s="65"/>
      <c r="B67" s="65"/>
      <c r="C67" s="65"/>
      <c r="D67" s="65"/>
      <c r="E67" s="65"/>
      <c r="F67" s="65"/>
      <c r="G67" s="65"/>
      <c r="H67" s="65"/>
      <c r="I67" s="65"/>
    </row>
    <row r="68" spans="1:9" x14ac:dyDescent="0.25">
      <c r="A68" s="65"/>
      <c r="B68" s="65"/>
      <c r="C68" s="65"/>
      <c r="D68" s="65"/>
      <c r="E68" s="65"/>
      <c r="F68" s="65"/>
      <c r="G68" s="65"/>
      <c r="H68" s="65"/>
      <c r="I68" s="65"/>
    </row>
    <row r="69" spans="1:9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25">
      <c r="A72" s="2"/>
      <c r="B72" s="2"/>
      <c r="C72" s="2"/>
      <c r="D72" s="2"/>
      <c r="E72" s="2"/>
      <c r="F72" s="2"/>
      <c r="G72" s="2"/>
      <c r="H72" s="2"/>
      <c r="I72" s="2"/>
    </row>
  </sheetData>
  <sheetProtection password="8D94" sheet="1" objects="1" scenarios="1"/>
  <mergeCells count="31">
    <mergeCell ref="B10:E10"/>
    <mergeCell ref="C4:G4"/>
    <mergeCell ref="A18:B18"/>
    <mergeCell ref="H8:I8"/>
    <mergeCell ref="B8:E8"/>
    <mergeCell ref="B9:E9"/>
    <mergeCell ref="H10:I10"/>
    <mergeCell ref="H11:I11"/>
    <mergeCell ref="H12:I12"/>
    <mergeCell ref="B11:E11"/>
    <mergeCell ref="A63:I68"/>
    <mergeCell ref="A22:B22"/>
    <mergeCell ref="A20:B20"/>
    <mergeCell ref="A21:B21"/>
    <mergeCell ref="A61:C61"/>
    <mergeCell ref="H59:I59"/>
    <mergeCell ref="E59:F59"/>
    <mergeCell ref="A53:C53"/>
    <mergeCell ref="E21:G21"/>
    <mergeCell ref="E22:G22"/>
    <mergeCell ref="A51:C51"/>
    <mergeCell ref="A52:C52"/>
    <mergeCell ref="E17:I17"/>
    <mergeCell ref="E18:G18"/>
    <mergeCell ref="E19:G19"/>
    <mergeCell ref="E20:G20"/>
    <mergeCell ref="A19:B19"/>
    <mergeCell ref="B12:E12"/>
    <mergeCell ref="H13:I13"/>
    <mergeCell ref="B13:E13"/>
    <mergeCell ref="A17:D17"/>
  </mergeCells>
  <dataValidations count="13">
    <dataValidation type="list" allowBlank="1" showInputMessage="1" showErrorMessage="1" sqref="H8:I8">
      <formula1>"Plazas personal docente,Tesis doctoral"</formula1>
    </dataValidation>
    <dataValidation type="list" allowBlank="1" showInputMessage="1" showErrorMessage="1" sqref="L14:O14">
      <formula1>"PROVISIÓN DE PLAZAS DE PERSONAL DOCENTE, TESIS DOCTORAL"</formula1>
    </dataValidation>
    <dataValidation type="list" allowBlank="1" showInputMessage="1" showErrorMessage="1" sqref="B47">
      <formula1>"Pres./Secr.,Vocal"</formula1>
    </dataValidation>
    <dataValidation type="list" allowBlank="1" showInputMessage="1" showErrorMessage="1" sqref="A47">
      <formula1>"1,2,3"</formula1>
    </dataValidation>
    <dataValidation type="list" allowBlank="1" showInputMessage="1" showErrorMessage="1" sqref="B41">
      <formula1>"(automóvil),(motocicleta)"</formula1>
    </dataValidation>
    <dataValidation type="list" allowBlank="1" showInputMessage="1" showErrorMessage="1" sqref="H13">
      <formula1>"Grupo 1,Grupo 2"</formula1>
    </dataValidation>
    <dataValidation type="whole" allowBlank="1" showInputMessage="1" showErrorMessage="1" sqref="I61">
      <formula1>1970</formula1>
      <formula2>2099</formula2>
    </dataValidation>
    <dataValidation type="whole" allowBlank="1" showInputMessage="1" showErrorMessage="1" sqref="E61">
      <formula1>1</formula1>
      <formula2>31</formula2>
    </dataValidation>
    <dataValidation type="decimal" allowBlank="1" showInputMessage="1" showErrorMessage="1" sqref="I52 H42 D41 H39:H40 H31">
      <formula1>0</formula1>
      <formula2>10000</formula2>
    </dataValidation>
    <dataValidation type="decimal" allowBlank="1" showInputMessage="1" showErrorMessage="1" sqref="D47 F25:F27 D24:D27 F32:F35 D32:D35">
      <formula1>0</formula1>
      <formula2>1000</formula2>
    </dataValidation>
    <dataValidation type="time" allowBlank="1" showInputMessage="1" showErrorMessage="1" sqref="D19:D22 I19:I22">
      <formula1>0</formula1>
      <formula2>0.999305555555556</formula2>
    </dataValidation>
    <dataValidation type="date" allowBlank="1" showInputMessage="1" showErrorMessage="1" sqref="C19:C22 H19:H22">
      <formula1>25569</formula1>
      <formula2>73050</formula2>
    </dataValidation>
    <dataValidation type="list" allowBlank="1" showInputMessage="1" showErrorMessage="1" sqref="G61">
      <formula1>"enero,febrero,marzo,abril,mayo,junio,julio,agosto,septiembre,octubre,noviembre,diciembre"</formula1>
    </dataValidation>
  </dataValidations>
  <pageMargins left="0.39370078740157483" right="0.39370078740157483" top="0.78740157480314965" bottom="0.78740157480314965" header="0" footer="0"/>
  <pageSetup paperSize="9" scale="8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Tribunal</vt:lpstr>
      <vt:lpstr>Tribunal!Área_de_impresión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NURIA GARCIA ROMERO</dc:creator>
  <cp:lastModifiedBy>user</cp:lastModifiedBy>
  <dcterms:created xsi:type="dcterms:W3CDTF">2015-04-20T08:13:07Z</dcterms:created>
  <dcterms:modified xsi:type="dcterms:W3CDTF">2015-04-20T08:24:17Z</dcterms:modified>
</cp:coreProperties>
</file>